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905" windowWidth="13290" windowHeight="10470" activeTab="0"/>
  </bookViews>
  <sheets>
    <sheet name="Gear Ratios" sheetId="1" r:id="rId1"/>
  </sheets>
  <definedNames/>
  <calcPr fullCalcOnLoad="1"/>
</workbook>
</file>

<file path=xl/sharedStrings.xml><?xml version="1.0" encoding="utf-8"?>
<sst xmlns="http://schemas.openxmlformats.org/spreadsheetml/2006/main" count="60" uniqueCount="56">
  <si>
    <t>Tire Diameter (inches)</t>
  </si>
  <si>
    <t>RPM</t>
  </si>
  <si>
    <t>13/38</t>
  </si>
  <si>
    <t>1st Gear</t>
  </si>
  <si>
    <t>2nd Gear</t>
  </si>
  <si>
    <t>3rd Gear</t>
  </si>
  <si>
    <t>4th Gear</t>
  </si>
  <si>
    <t>20/32</t>
  </si>
  <si>
    <t>22/28</t>
  </si>
  <si>
    <t>1st gear</t>
  </si>
  <si>
    <t>2nd gear</t>
  </si>
  <si>
    <t>3rd gear</t>
  </si>
  <si>
    <t>4th gear</t>
  </si>
  <si>
    <t>14/36</t>
  </si>
  <si>
    <t>15/37</t>
  </si>
  <si>
    <t>15/36</t>
  </si>
  <si>
    <t>16/36</t>
  </si>
  <si>
    <t>16/35</t>
  </si>
  <si>
    <t>16/34</t>
  </si>
  <si>
    <t>17/35</t>
  </si>
  <si>
    <t>17/33</t>
  </si>
  <si>
    <t>18/34</t>
  </si>
  <si>
    <t>18/33</t>
  </si>
  <si>
    <t>18/32</t>
  </si>
  <si>
    <t>19/33</t>
  </si>
  <si>
    <t>19/32</t>
  </si>
  <si>
    <t>19/31</t>
  </si>
  <si>
    <t>20/31</t>
  </si>
  <si>
    <t>20/30</t>
  </si>
  <si>
    <t>21/31</t>
  </si>
  <si>
    <t>21/30</t>
  </si>
  <si>
    <t>21/29</t>
  </si>
  <si>
    <t>22/29</t>
  </si>
  <si>
    <t>23/29</t>
  </si>
  <si>
    <t>23/28</t>
  </si>
  <si>
    <t>21/25</t>
  </si>
  <si>
    <t>23/27</t>
  </si>
  <si>
    <t>24/28</t>
  </si>
  <si>
    <t>21/24</t>
  </si>
  <si>
    <t>24/27</t>
  </si>
  <si>
    <t>24/26</t>
  </si>
  <si>
    <t>25/27</t>
  </si>
  <si>
    <t>25/26</t>
  </si>
  <si>
    <t>26/26</t>
  </si>
  <si>
    <t>26/25</t>
  </si>
  <si>
    <t>27/25</t>
  </si>
  <si>
    <t>27/24</t>
  </si>
  <si>
    <t>14/34</t>
  </si>
  <si>
    <t>22/31</t>
  </si>
  <si>
    <t>© 2000 by David G. Davidson</t>
  </si>
  <si>
    <t>Comments to: reynardthefox@mac.com</t>
  </si>
  <si>
    <t>Gear Ratios v1.1</t>
  </si>
  <si>
    <t>Final Drive</t>
  </si>
  <si>
    <t xml:space="preserve">Final Drive </t>
  </si>
  <si>
    <t>inches</t>
  </si>
  <si>
    <t>9/31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</si>
</sst>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0000"/>
    <numFmt numFmtId="171" formatCode="0.0%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_);_(* \(#,##0\);_(* &quot;-&quot;??_);_(@_)"/>
    <numFmt numFmtId="176" formatCode="0.00_);\(0.00\)"/>
    <numFmt numFmtId="177" formatCode="0.0_);\(0.0\)"/>
    <numFmt numFmtId="178" formatCode="0_);\(0\)"/>
    <numFmt numFmtId="179" formatCode="m/d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b/>
      <sz val="17.75"/>
      <name val="Geneva"/>
      <family val="0"/>
    </font>
    <font>
      <b/>
      <sz val="12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2" fontId="0" fillId="0" borderId="2" xfId="0" applyNumberFormat="1" applyBorder="1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  <xf numFmtId="2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Fill="1" applyAlignment="1">
      <alignment/>
    </xf>
    <xf numFmtId="167" fontId="0" fillId="0" borderId="2" xfId="0" applyNumberFormat="1" applyBorder="1" applyAlignment="1">
      <alignment/>
    </xf>
    <xf numFmtId="0" fontId="0" fillId="4" borderId="3" xfId="0" applyFill="1" applyBorder="1" applyAlignment="1" applyProtection="1">
      <alignment/>
      <protection locked="0"/>
    </xf>
    <xf numFmtId="0" fontId="0" fillId="5" borderId="0" xfId="0" applyFill="1" applyAlignment="1">
      <alignment/>
    </xf>
    <xf numFmtId="2" fontId="0" fillId="6" borderId="0" xfId="0" applyNumberFormat="1" applyFont="1" applyFill="1" applyAlignment="1">
      <alignment/>
    </xf>
    <xf numFmtId="0" fontId="0" fillId="7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8" xfId="0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/>
    </xf>
    <xf numFmtId="179" fontId="0" fillId="0" borderId="0" xfId="0" applyNumberFormat="1" applyAlignment="1">
      <alignment/>
    </xf>
    <xf numFmtId="2" fontId="2" fillId="7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Geneva"/>
                <a:ea typeface="Geneva"/>
                <a:cs typeface="Geneva"/>
              </a:rPr>
              <a:t>Gear Selection Chart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315"/>
          <c:w val="0.82925"/>
          <c:h val="0.7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'Gear Ratios'!$C$4</c:f>
              <c:strCache>
                <c:ptCount val="1"/>
                <c:pt idx="0">
                  <c:v>1st Gear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'Gear Ratios'!$C$5:$C$45</c:f>
              <c:numCache/>
            </c:numRef>
          </c:xVal>
          <c:yVal>
            <c:numRef>
              <c:f>'Gear Ratios'!$B$5:$B$45</c:f>
              <c:numCache/>
            </c:numRef>
          </c:yVal>
          <c:smooth val="0"/>
        </c:ser>
        <c:ser>
          <c:idx val="1"/>
          <c:order val="1"/>
          <c:tx>
            <c:strRef>
              <c:f>'Gear Ratios'!$D$4</c:f>
              <c:strCache>
                <c:ptCount val="1"/>
                <c:pt idx="0">
                  <c:v>2nd Gear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'Gear Ratios'!$D$5:$D$45</c:f>
              <c:numCache/>
            </c:numRef>
          </c:xVal>
          <c:yVal>
            <c:numRef>
              <c:f>'Gear Ratios'!$B$5:$B$45</c:f>
              <c:numCache/>
            </c:numRef>
          </c:yVal>
          <c:smooth val="0"/>
        </c:ser>
        <c:ser>
          <c:idx val="2"/>
          <c:order val="2"/>
          <c:tx>
            <c:strRef>
              <c:f>'Gear Ratios'!$E$4</c:f>
              <c:strCache>
                <c:ptCount val="1"/>
                <c:pt idx="0">
                  <c:v>3rd Gear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'Gear Ratios'!$E$5:$E$45</c:f>
              <c:numCache/>
            </c:numRef>
          </c:xVal>
          <c:yVal>
            <c:numRef>
              <c:f>'Gear Ratios'!$B$5:$B$45</c:f>
              <c:numCache/>
            </c:numRef>
          </c:yVal>
          <c:smooth val="0"/>
        </c:ser>
        <c:ser>
          <c:idx val="3"/>
          <c:order val="3"/>
          <c:tx>
            <c:strRef>
              <c:f>'Gear Ratios'!$F$4</c:f>
              <c:strCache>
                <c:ptCount val="1"/>
                <c:pt idx="0">
                  <c:v>4th Gear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'Gear Ratios'!$F$5:$F$45</c:f>
              <c:numCache/>
            </c:numRef>
          </c:xVal>
          <c:yVal>
            <c:numRef>
              <c:f>'Gear Ratios'!$B$5:$B$45</c:f>
              <c:numCache/>
            </c:numRef>
          </c:yVal>
          <c:smooth val="0"/>
        </c:ser>
        <c:axId val="46465709"/>
        <c:axId val="15538198"/>
      </c:scatterChart>
      <c:valAx>
        <c:axId val="46465709"/>
        <c:scaling>
          <c:orientation val="minMax"/>
          <c:max val="15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Speed: Miles Per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15538198"/>
        <c:crosses val="autoZero"/>
        <c:crossBetween val="midCat"/>
        <c:dispUnits/>
        <c:majorUnit val="10"/>
        <c:minorUnit val="2"/>
      </c:valAx>
      <c:valAx>
        <c:axId val="15538198"/>
        <c:scaling>
          <c:orientation val="minMax"/>
          <c:max val="8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657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11</xdr:row>
      <xdr:rowOff>76200</xdr:rowOff>
    </xdr:from>
    <xdr:to>
      <xdr:col>18</xdr:col>
      <xdr:colOff>695325</xdr:colOff>
      <xdr:row>52</xdr:row>
      <xdr:rowOff>114300</xdr:rowOff>
    </xdr:to>
    <xdr:graphicFrame>
      <xdr:nvGraphicFramePr>
        <xdr:cNvPr id="1" name="Chart 4"/>
        <xdr:cNvGraphicFramePr/>
      </xdr:nvGraphicFramePr>
      <xdr:xfrm>
        <a:off x="4210050" y="1771650"/>
        <a:ext cx="9477375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J58"/>
  <sheetViews>
    <sheetView showGridLines="0" tabSelected="1" workbookViewId="0" topLeftCell="F18">
      <selection activeCell="Q8" sqref="Q8"/>
    </sheetView>
  </sheetViews>
  <sheetFormatPr defaultColWidth="9.00390625" defaultRowHeight="12"/>
  <cols>
    <col min="1" max="1" width="3.75390625" style="0" customWidth="1"/>
    <col min="2" max="2" width="5.125" style="0" bestFit="1" customWidth="1"/>
    <col min="3" max="3" width="9.00390625" style="0" bestFit="1" customWidth="1"/>
    <col min="4" max="5" width="8.875" style="0" customWidth="1"/>
    <col min="6" max="6" width="9.00390625" style="0" bestFit="1" customWidth="1"/>
    <col min="7" max="7" width="7.00390625" style="0" customWidth="1"/>
    <col min="8" max="8" width="18.125" style="0" bestFit="1" customWidth="1"/>
    <col min="9" max="9" width="5.75390625" style="0" bestFit="1" customWidth="1"/>
    <col min="10" max="10" width="4.00390625" style="0" customWidth="1"/>
    <col min="11" max="16384" width="11.375" style="0" customWidth="1"/>
  </cols>
  <sheetData>
    <row r="3" spans="13:33" ht="12.75" thickBot="1">
      <c r="M3" s="10"/>
      <c r="AG3">
        <v>17</v>
      </c>
    </row>
    <row r="4" spans="2:33" ht="12">
      <c r="B4" s="1" t="s">
        <v>1</v>
      </c>
      <c r="C4" s="2" t="s">
        <v>3</v>
      </c>
      <c r="D4" s="2" t="s">
        <v>4</v>
      </c>
      <c r="E4" s="2" t="s">
        <v>5</v>
      </c>
      <c r="F4" s="2" t="s">
        <v>6</v>
      </c>
      <c r="M4" s="10"/>
      <c r="O4" s="15"/>
      <c r="P4" s="16"/>
      <c r="Q4" s="17"/>
      <c r="AF4" s="4" t="s">
        <v>9</v>
      </c>
      <c r="AG4" s="5">
        <f>INDEX(AG20:AG58,AG3)</f>
        <v>1.6</v>
      </c>
    </row>
    <row r="5" spans="2:17" ht="12">
      <c r="B5" s="3">
        <v>4000</v>
      </c>
      <c r="C5" s="14">
        <f>(B5*$P$5)/($P$6*$P$7*336.1355237)</f>
        <v>53.98168301460777</v>
      </c>
      <c r="D5" s="14">
        <f aca="true" t="shared" si="0" ref="D5:D45">($B5*$P$5)/($P$6*$P$8*336.1355237)</f>
        <v>62.54429480313177</v>
      </c>
      <c r="E5" s="14">
        <f aca="true" t="shared" si="1" ref="E5:E45">($B5*$P$5)/($P$6*$P$9*336.1355237)</f>
        <v>73.57503462731725</v>
      </c>
      <c r="F5" s="14">
        <f aca="true" t="shared" si="2" ref="F5:F45">($B5*$P$5)/($P$6*$P$10*336.1355237)</f>
        <v>86.37069282337244</v>
      </c>
      <c r="M5" s="10"/>
      <c r="O5" s="18" t="s">
        <v>0</v>
      </c>
      <c r="P5" s="12">
        <v>22.5</v>
      </c>
      <c r="Q5" s="19" t="s">
        <v>54</v>
      </c>
    </row>
    <row r="6" spans="2:33" ht="12">
      <c r="B6" s="3">
        <f>B5+100</f>
        <v>4100</v>
      </c>
      <c r="C6" s="14">
        <f>(B6*$P$5)/($P$6*$P$7*336.1355237)</f>
        <v>55.33122508997296</v>
      </c>
      <c r="D6" s="14">
        <f t="shared" si="0"/>
        <v>64.10790217321006</v>
      </c>
      <c r="E6" s="14">
        <f t="shared" si="1"/>
        <v>75.41441049300019</v>
      </c>
      <c r="F6" s="14">
        <f t="shared" si="2"/>
        <v>88.52996014395676</v>
      </c>
      <c r="M6" s="10"/>
      <c r="O6" s="18" t="s">
        <v>53</v>
      </c>
      <c r="P6" s="24">
        <f>AJ13</f>
        <v>3.1</v>
      </c>
      <c r="Q6" s="19"/>
      <c r="AG6">
        <v>22</v>
      </c>
    </row>
    <row r="7" spans="2:33" ht="12">
      <c r="B7" s="3">
        <f aca="true" t="shared" si="3" ref="B7:B43">B6+100</f>
        <v>4200</v>
      </c>
      <c r="C7" s="14">
        <f>(B7*$P$5)/($P$6*$P$7*336.1355237)</f>
        <v>56.68076716533815</v>
      </c>
      <c r="D7" s="14">
        <f t="shared" si="0"/>
        <v>65.67150954328837</v>
      </c>
      <c r="E7" s="14">
        <f t="shared" si="1"/>
        <v>77.25378635868312</v>
      </c>
      <c r="F7" s="14">
        <f t="shared" si="2"/>
        <v>90.68922746454106</v>
      </c>
      <c r="M7" s="10"/>
      <c r="O7" s="18" t="s">
        <v>3</v>
      </c>
      <c r="P7" s="24">
        <f>AG4</f>
        <v>1.6</v>
      </c>
      <c r="Q7" s="19"/>
      <c r="AF7" s="4" t="s">
        <v>10</v>
      </c>
      <c r="AG7" s="5">
        <f>INDEX(AG20:AG58,AG6)</f>
        <v>1.380952380952381</v>
      </c>
    </row>
    <row r="8" spans="2:17" ht="12">
      <c r="B8" s="3">
        <f t="shared" si="3"/>
        <v>4300</v>
      </c>
      <c r="C8" s="14">
        <f>(B8*$P$5)/($P$6*$P$7*336)</f>
        <v>58.05371543778801</v>
      </c>
      <c r="D8" s="14">
        <f t="shared" si="0"/>
        <v>67.23511691336665</v>
      </c>
      <c r="E8" s="14">
        <f t="shared" si="1"/>
        <v>79.09316222436605</v>
      </c>
      <c r="F8" s="14">
        <f t="shared" si="2"/>
        <v>92.84849478512538</v>
      </c>
      <c r="M8" s="10"/>
      <c r="O8" s="18" t="s">
        <v>4</v>
      </c>
      <c r="P8" s="24">
        <f>AG7</f>
        <v>1.380952380952381</v>
      </c>
      <c r="Q8" s="19"/>
    </row>
    <row r="9" spans="2:33" ht="12">
      <c r="B9" s="3">
        <f t="shared" si="3"/>
        <v>4400</v>
      </c>
      <c r="C9" s="14">
        <f aca="true" t="shared" si="4" ref="C9:C45">(B9*$P$5)/($P$6*$P$7*336.1355237)</f>
        <v>59.379851316068546</v>
      </c>
      <c r="D9" s="14">
        <f t="shared" si="0"/>
        <v>68.79872428344495</v>
      </c>
      <c r="E9" s="14">
        <f t="shared" si="1"/>
        <v>80.93253809004898</v>
      </c>
      <c r="F9" s="14">
        <f t="shared" si="2"/>
        <v>95.00776210570969</v>
      </c>
      <c r="M9" s="10"/>
      <c r="N9" s="13"/>
      <c r="O9" s="18" t="s">
        <v>5</v>
      </c>
      <c r="P9" s="24">
        <f>AG10</f>
        <v>1.173913043478261</v>
      </c>
      <c r="Q9" s="19"/>
      <c r="AG9">
        <v>29</v>
      </c>
    </row>
    <row r="10" spans="2:33" ht="12">
      <c r="B10" s="3">
        <f t="shared" si="3"/>
        <v>4500</v>
      </c>
      <c r="C10" s="14">
        <f t="shared" si="4"/>
        <v>60.72939339143374</v>
      </c>
      <c r="D10" s="14">
        <f t="shared" si="0"/>
        <v>70.36233165352324</v>
      </c>
      <c r="E10" s="14">
        <f t="shared" si="1"/>
        <v>82.77191395573192</v>
      </c>
      <c r="F10" s="14">
        <f t="shared" si="2"/>
        <v>97.167029426294</v>
      </c>
      <c r="O10" s="18" t="s">
        <v>6</v>
      </c>
      <c r="P10" s="24">
        <f>AG13</f>
        <v>1</v>
      </c>
      <c r="Q10" s="19"/>
      <c r="AF10" s="4" t="s">
        <v>11</v>
      </c>
      <c r="AG10" s="5">
        <f>INDEX(AG20:AG58,AG9)</f>
        <v>1.173913043478261</v>
      </c>
    </row>
    <row r="11" spans="2:17" ht="12.75" thickBot="1">
      <c r="B11" s="3">
        <f t="shared" si="3"/>
        <v>4600</v>
      </c>
      <c r="C11" s="14">
        <f t="shared" si="4"/>
        <v>62.07893546679893</v>
      </c>
      <c r="D11" s="14">
        <f t="shared" si="0"/>
        <v>71.92593902360154</v>
      </c>
      <c r="E11" s="14">
        <f t="shared" si="1"/>
        <v>84.61128982141484</v>
      </c>
      <c r="F11" s="14">
        <f t="shared" si="2"/>
        <v>99.32629674687831</v>
      </c>
      <c r="O11" s="20"/>
      <c r="P11" s="21"/>
      <c r="Q11" s="22"/>
    </row>
    <row r="12" spans="2:36" ht="12">
      <c r="B12" s="3">
        <f t="shared" si="3"/>
        <v>4700</v>
      </c>
      <c r="C12" s="14">
        <f t="shared" si="4"/>
        <v>63.428477542164124</v>
      </c>
      <c r="D12" s="14">
        <f t="shared" si="0"/>
        <v>73.48954639367983</v>
      </c>
      <c r="E12" s="14">
        <f t="shared" si="1"/>
        <v>86.45066568709778</v>
      </c>
      <c r="F12" s="14">
        <f t="shared" si="2"/>
        <v>101.48556406746262</v>
      </c>
      <c r="AG12">
        <v>36</v>
      </c>
      <c r="AJ12">
        <v>4</v>
      </c>
    </row>
    <row r="13" spans="2:36" ht="12">
      <c r="B13" s="3">
        <f t="shared" si="3"/>
        <v>4800</v>
      </c>
      <c r="C13" s="14">
        <f t="shared" si="4"/>
        <v>64.77801961752932</v>
      </c>
      <c r="D13" s="14">
        <f t="shared" si="0"/>
        <v>75.05315376375813</v>
      </c>
      <c r="E13" s="14">
        <f t="shared" si="1"/>
        <v>88.2900415527807</v>
      </c>
      <c r="F13" s="14">
        <f t="shared" si="2"/>
        <v>103.64483138804694</v>
      </c>
      <c r="AF13" s="4" t="s">
        <v>12</v>
      </c>
      <c r="AG13" s="5">
        <f>INDEX(AG20:AG58,AG12)</f>
        <v>1</v>
      </c>
      <c r="AI13" s="4" t="s">
        <v>52</v>
      </c>
      <c r="AJ13" s="11">
        <f>INDEX(AJ20:AJ23,AJ12)</f>
        <v>3.1</v>
      </c>
    </row>
    <row r="14" spans="2:6" ht="12">
      <c r="B14" s="3">
        <f t="shared" si="3"/>
        <v>4900</v>
      </c>
      <c r="C14" s="14">
        <f t="shared" si="4"/>
        <v>66.12756169289452</v>
      </c>
      <c r="D14" s="14">
        <f t="shared" si="0"/>
        <v>76.61676113383642</v>
      </c>
      <c r="E14" s="14">
        <f t="shared" si="1"/>
        <v>90.12941741846365</v>
      </c>
      <c r="F14" s="14">
        <f t="shared" si="2"/>
        <v>105.80409870863124</v>
      </c>
    </row>
    <row r="15" spans="2:6" ht="12">
      <c r="B15" s="3">
        <f t="shared" si="3"/>
        <v>5000</v>
      </c>
      <c r="C15" s="14">
        <f t="shared" si="4"/>
        <v>67.47710376825971</v>
      </c>
      <c r="D15" s="14">
        <f t="shared" si="0"/>
        <v>78.18036850391472</v>
      </c>
      <c r="E15" s="14">
        <f t="shared" si="1"/>
        <v>91.96879328414657</v>
      </c>
      <c r="F15" s="14">
        <f t="shared" si="2"/>
        <v>107.96336602921555</v>
      </c>
    </row>
    <row r="16" spans="2:6" ht="12">
      <c r="B16" s="3">
        <f t="shared" si="3"/>
        <v>5100</v>
      </c>
      <c r="C16" s="14">
        <f t="shared" si="4"/>
        <v>68.8266458436249</v>
      </c>
      <c r="D16" s="14">
        <f t="shared" si="0"/>
        <v>79.74397587399301</v>
      </c>
      <c r="E16" s="14">
        <f t="shared" si="1"/>
        <v>93.80816914982951</v>
      </c>
      <c r="F16" s="14">
        <f t="shared" si="2"/>
        <v>110.12263334979987</v>
      </c>
    </row>
    <row r="17" spans="2:6" ht="12">
      <c r="B17" s="3">
        <f t="shared" si="3"/>
        <v>5200</v>
      </c>
      <c r="C17" s="14">
        <f t="shared" si="4"/>
        <v>70.1761879189901</v>
      </c>
      <c r="D17" s="14">
        <f t="shared" si="0"/>
        <v>81.30758324407131</v>
      </c>
      <c r="E17" s="14">
        <f t="shared" si="1"/>
        <v>95.64754501551243</v>
      </c>
      <c r="F17" s="14">
        <f t="shared" si="2"/>
        <v>112.28190067038418</v>
      </c>
    </row>
    <row r="18" spans="2:6" ht="12">
      <c r="B18" s="3">
        <f t="shared" si="3"/>
        <v>5300</v>
      </c>
      <c r="C18" s="14">
        <f t="shared" si="4"/>
        <v>71.52572999435529</v>
      </c>
      <c r="D18" s="14">
        <f t="shared" si="0"/>
        <v>82.8711906141496</v>
      </c>
      <c r="E18" s="14">
        <f t="shared" si="1"/>
        <v>97.48692088119537</v>
      </c>
      <c r="F18" s="14">
        <f t="shared" si="2"/>
        <v>114.44116799096848</v>
      </c>
    </row>
    <row r="19" spans="2:6" ht="12">
      <c r="B19" s="3">
        <f t="shared" si="3"/>
        <v>5400</v>
      </c>
      <c r="C19" s="14">
        <f t="shared" si="4"/>
        <v>72.87527206972048</v>
      </c>
      <c r="D19" s="14">
        <f t="shared" si="0"/>
        <v>84.4347979842279</v>
      </c>
      <c r="E19" s="14">
        <f t="shared" si="1"/>
        <v>99.3262967468783</v>
      </c>
      <c r="F19" s="14">
        <f t="shared" si="2"/>
        <v>116.6004353115528</v>
      </c>
    </row>
    <row r="20" spans="2:36" ht="12">
      <c r="B20" s="3">
        <f t="shared" si="3"/>
        <v>5500</v>
      </c>
      <c r="C20" s="14">
        <f t="shared" si="4"/>
        <v>74.22481414508569</v>
      </c>
      <c r="D20" s="14">
        <f t="shared" si="0"/>
        <v>85.99840535430619</v>
      </c>
      <c r="E20" s="14">
        <f t="shared" si="1"/>
        <v>101.16567261256122</v>
      </c>
      <c r="F20" s="14">
        <f t="shared" si="2"/>
        <v>118.7597026321371</v>
      </c>
      <c r="AF20" s="6" t="s">
        <v>2</v>
      </c>
      <c r="AG20" s="9">
        <f>RIGHT(AF20,2)/LEFT(AF20,2)</f>
        <v>2.923076923076923</v>
      </c>
      <c r="AI20" s="23">
        <v>35276</v>
      </c>
      <c r="AJ20" s="9">
        <v>4.428571428571429</v>
      </c>
    </row>
    <row r="21" spans="2:36" ht="12">
      <c r="B21" s="3">
        <f t="shared" si="3"/>
        <v>5600</v>
      </c>
      <c r="C21" s="14">
        <f t="shared" si="4"/>
        <v>75.57435622045088</v>
      </c>
      <c r="D21" s="14">
        <f t="shared" si="0"/>
        <v>87.56201272438449</v>
      </c>
      <c r="E21" s="14">
        <f t="shared" si="1"/>
        <v>103.00504847824416</v>
      </c>
      <c r="F21" s="14">
        <f t="shared" si="2"/>
        <v>120.91896995272143</v>
      </c>
      <c r="AF21" s="6" t="s">
        <v>13</v>
      </c>
      <c r="AG21" s="9">
        <f>RIGHT(AF21,2)/LEFT(AF21,2)</f>
        <v>2.5714285714285716</v>
      </c>
      <c r="AI21" s="23">
        <v>35307</v>
      </c>
      <c r="AJ21" s="9">
        <v>3.875</v>
      </c>
    </row>
    <row r="22" spans="2:36" ht="12">
      <c r="B22" s="3">
        <f t="shared" si="3"/>
        <v>5700</v>
      </c>
      <c r="C22" s="14">
        <f t="shared" si="4"/>
        <v>76.92389829581607</v>
      </c>
      <c r="D22" s="14">
        <f t="shared" si="0"/>
        <v>89.12562009446278</v>
      </c>
      <c r="E22" s="14">
        <f t="shared" si="1"/>
        <v>104.84442434392709</v>
      </c>
      <c r="F22" s="14">
        <f t="shared" si="2"/>
        <v>123.07823727330573</v>
      </c>
      <c r="AF22" s="6" t="s">
        <v>14</v>
      </c>
      <c r="AG22" s="9">
        <f>RIGHT(AF22,2)/LEFT(AF22,2)</f>
        <v>2.466666666666667</v>
      </c>
      <c r="AI22" s="25" t="s">
        <v>55</v>
      </c>
      <c r="AJ22" s="9">
        <v>3.4444444444444446</v>
      </c>
    </row>
    <row r="23" spans="2:36" ht="12">
      <c r="B23" s="3">
        <f t="shared" si="3"/>
        <v>5800</v>
      </c>
      <c r="C23" s="14">
        <f t="shared" si="4"/>
        <v>78.27344037118127</v>
      </c>
      <c r="D23" s="14">
        <f t="shared" si="0"/>
        <v>90.68922746454108</v>
      </c>
      <c r="E23" s="14">
        <f t="shared" si="1"/>
        <v>106.68380020961003</v>
      </c>
      <c r="F23" s="14">
        <f t="shared" si="2"/>
        <v>125.23750459389004</v>
      </c>
      <c r="AF23" s="6" t="s">
        <v>15</v>
      </c>
      <c r="AG23" s="9">
        <f>RIGHT(AF23,2)/LEFT(AF23,2)</f>
        <v>2.4</v>
      </c>
      <c r="AI23" s="23">
        <v>35368</v>
      </c>
      <c r="AJ23" s="9">
        <v>3.1</v>
      </c>
    </row>
    <row r="24" spans="2:33" ht="12">
      <c r="B24" s="3">
        <f t="shared" si="3"/>
        <v>5900</v>
      </c>
      <c r="C24" s="14">
        <f t="shared" si="4"/>
        <v>79.62298244654646</v>
      </c>
      <c r="D24" s="14">
        <f t="shared" si="0"/>
        <v>92.25283483461936</v>
      </c>
      <c r="E24" s="14">
        <f t="shared" si="1"/>
        <v>108.52317607529295</v>
      </c>
      <c r="F24" s="14">
        <f t="shared" si="2"/>
        <v>127.39677191447436</v>
      </c>
      <c r="AF24" s="6" t="s">
        <v>16</v>
      </c>
      <c r="AG24" s="9">
        <f>RIGHT(AF24,2)/LEFT(AF24,2)</f>
        <v>2.25</v>
      </c>
    </row>
    <row r="25" spans="2:33" ht="12">
      <c r="B25" s="3">
        <f t="shared" si="3"/>
        <v>6000</v>
      </c>
      <c r="C25" s="14">
        <f t="shared" si="4"/>
        <v>80.97252452191165</v>
      </c>
      <c r="D25" s="14">
        <f t="shared" si="0"/>
        <v>93.81644220469767</v>
      </c>
      <c r="E25" s="14">
        <f t="shared" si="1"/>
        <v>110.36255194097589</v>
      </c>
      <c r="F25" s="14">
        <f t="shared" si="2"/>
        <v>129.55603923505868</v>
      </c>
      <c r="AF25" s="6" t="s">
        <v>17</v>
      </c>
      <c r="AG25" s="9">
        <f aca="true" t="shared" si="5" ref="AG25:AG58">RIGHT(AF25,2)/LEFT(AF25,2)</f>
        <v>2.1875</v>
      </c>
    </row>
    <row r="26" spans="2:33" ht="12">
      <c r="B26" s="3">
        <f t="shared" si="3"/>
        <v>6100</v>
      </c>
      <c r="C26" s="14">
        <f t="shared" si="4"/>
        <v>82.32206659727684</v>
      </c>
      <c r="D26" s="14">
        <f t="shared" si="0"/>
        <v>95.38004957477595</v>
      </c>
      <c r="E26" s="14">
        <f t="shared" si="1"/>
        <v>112.20192780665882</v>
      </c>
      <c r="F26" s="14">
        <f t="shared" si="2"/>
        <v>131.71530655564297</v>
      </c>
      <c r="AF26" s="6" t="s">
        <v>18</v>
      </c>
      <c r="AG26" s="9">
        <f t="shared" si="5"/>
        <v>2.125</v>
      </c>
    </row>
    <row r="27" spans="2:33" ht="12">
      <c r="B27" s="3">
        <f t="shared" si="3"/>
        <v>6200</v>
      </c>
      <c r="C27" s="14">
        <f t="shared" si="4"/>
        <v>83.67160867264204</v>
      </c>
      <c r="D27" s="14">
        <f t="shared" si="0"/>
        <v>96.94365694485425</v>
      </c>
      <c r="E27" s="14">
        <f t="shared" si="1"/>
        <v>114.04130367234175</v>
      </c>
      <c r="F27" s="14">
        <f t="shared" si="2"/>
        <v>133.8745738762273</v>
      </c>
      <c r="AF27" s="6" t="s">
        <v>19</v>
      </c>
      <c r="AG27" s="9">
        <f t="shared" si="5"/>
        <v>2.0588235294117645</v>
      </c>
    </row>
    <row r="28" spans="2:33" ht="12">
      <c r="B28" s="3">
        <f t="shared" si="3"/>
        <v>6300</v>
      </c>
      <c r="C28" s="14">
        <f t="shared" si="4"/>
        <v>85.02115074800723</v>
      </c>
      <c r="D28" s="14">
        <f t="shared" si="0"/>
        <v>98.50726431493254</v>
      </c>
      <c r="E28" s="14">
        <f t="shared" si="1"/>
        <v>115.88067953802468</v>
      </c>
      <c r="F28" s="14">
        <f t="shared" si="2"/>
        <v>136.0338411968116</v>
      </c>
      <c r="AF28" s="6" t="s">
        <v>47</v>
      </c>
      <c r="AG28" s="9">
        <f t="shared" si="5"/>
        <v>2.4285714285714284</v>
      </c>
    </row>
    <row r="29" spans="2:33" ht="12">
      <c r="B29" s="3">
        <f t="shared" si="3"/>
        <v>6400</v>
      </c>
      <c r="C29" s="14">
        <f t="shared" si="4"/>
        <v>86.37069282337242</v>
      </c>
      <c r="D29" s="14">
        <f t="shared" si="0"/>
        <v>100.07087168501084</v>
      </c>
      <c r="E29" s="14">
        <f t="shared" si="1"/>
        <v>117.72005540370762</v>
      </c>
      <c r="F29" s="14">
        <f t="shared" si="2"/>
        <v>138.1931085173959</v>
      </c>
      <c r="AF29" s="6" t="s">
        <v>20</v>
      </c>
      <c r="AG29" s="9">
        <f t="shared" si="5"/>
        <v>1.9411764705882353</v>
      </c>
    </row>
    <row r="30" spans="2:33" ht="12">
      <c r="B30" s="3">
        <f t="shared" si="3"/>
        <v>6500</v>
      </c>
      <c r="C30" s="14">
        <f t="shared" si="4"/>
        <v>87.72023489873763</v>
      </c>
      <c r="D30" s="14">
        <f t="shared" si="0"/>
        <v>101.63447905508913</v>
      </c>
      <c r="E30" s="14">
        <f t="shared" si="1"/>
        <v>119.55943126939054</v>
      </c>
      <c r="F30" s="14">
        <f t="shared" si="2"/>
        <v>140.35237583798022</v>
      </c>
      <c r="AF30" s="6" t="s">
        <v>21</v>
      </c>
      <c r="AG30" s="9">
        <f t="shared" si="5"/>
        <v>1.8888888888888888</v>
      </c>
    </row>
    <row r="31" spans="2:33" ht="12">
      <c r="B31" s="3">
        <f t="shared" si="3"/>
        <v>6600</v>
      </c>
      <c r="C31" s="14">
        <f t="shared" si="4"/>
        <v>89.06977697410282</v>
      </c>
      <c r="D31" s="14">
        <f t="shared" si="0"/>
        <v>103.19808642516742</v>
      </c>
      <c r="E31" s="14">
        <f t="shared" si="1"/>
        <v>121.39880713507348</v>
      </c>
      <c r="F31" s="14">
        <f t="shared" si="2"/>
        <v>142.51164315856454</v>
      </c>
      <c r="AF31" s="6" t="s">
        <v>22</v>
      </c>
      <c r="AG31" s="9">
        <f t="shared" si="5"/>
        <v>1.8333333333333333</v>
      </c>
    </row>
    <row r="32" spans="2:33" ht="12">
      <c r="B32" s="3">
        <f t="shared" si="3"/>
        <v>6700</v>
      </c>
      <c r="C32" s="14">
        <f t="shared" si="4"/>
        <v>90.41931904946802</v>
      </c>
      <c r="D32" s="14">
        <f t="shared" si="0"/>
        <v>104.76169379524572</v>
      </c>
      <c r="E32" s="14">
        <f t="shared" si="1"/>
        <v>123.23818300075641</v>
      </c>
      <c r="F32" s="14">
        <f t="shared" si="2"/>
        <v>144.67091047914883</v>
      </c>
      <c r="AF32" s="6" t="s">
        <v>23</v>
      </c>
      <c r="AG32" s="9">
        <f t="shared" si="5"/>
        <v>1.7777777777777777</v>
      </c>
    </row>
    <row r="33" spans="2:33" ht="12">
      <c r="B33" s="3">
        <f t="shared" si="3"/>
        <v>6800</v>
      </c>
      <c r="C33" s="14">
        <f t="shared" si="4"/>
        <v>91.76886112483321</v>
      </c>
      <c r="D33" s="14">
        <f t="shared" si="0"/>
        <v>106.325301165324</v>
      </c>
      <c r="E33" s="14">
        <f t="shared" si="1"/>
        <v>125.07755886643933</v>
      </c>
      <c r="F33" s="14">
        <f t="shared" si="2"/>
        <v>146.83017779973315</v>
      </c>
      <c r="AF33" s="6" t="s">
        <v>24</v>
      </c>
      <c r="AG33" s="9">
        <f t="shared" si="5"/>
        <v>1.736842105263158</v>
      </c>
    </row>
    <row r="34" spans="2:33" ht="12">
      <c r="B34" s="3">
        <f t="shared" si="3"/>
        <v>6900</v>
      </c>
      <c r="C34" s="14">
        <f t="shared" si="4"/>
        <v>93.1184032001984</v>
      </c>
      <c r="D34" s="14">
        <f t="shared" si="0"/>
        <v>107.88890853540231</v>
      </c>
      <c r="E34" s="14">
        <f t="shared" si="1"/>
        <v>126.91693473212227</v>
      </c>
      <c r="F34" s="14">
        <f t="shared" si="2"/>
        <v>148.98944512031747</v>
      </c>
      <c r="AF34" s="6" t="s">
        <v>25</v>
      </c>
      <c r="AG34" s="9">
        <f t="shared" si="5"/>
        <v>1.6842105263157894</v>
      </c>
    </row>
    <row r="35" spans="2:33" ht="12">
      <c r="B35" s="3">
        <f t="shared" si="3"/>
        <v>7000</v>
      </c>
      <c r="C35" s="14">
        <f t="shared" si="4"/>
        <v>94.4679452755636</v>
      </c>
      <c r="D35" s="14">
        <f t="shared" si="0"/>
        <v>109.4525159054806</v>
      </c>
      <c r="E35" s="14">
        <f t="shared" si="1"/>
        <v>128.7563105978052</v>
      </c>
      <c r="F35" s="14">
        <f t="shared" si="2"/>
        <v>151.1487124409018</v>
      </c>
      <c r="AF35" s="6" t="s">
        <v>26</v>
      </c>
      <c r="AG35" s="9">
        <f t="shared" si="5"/>
        <v>1.631578947368421</v>
      </c>
    </row>
    <row r="36" spans="2:33" ht="12">
      <c r="B36" s="3">
        <f t="shared" si="3"/>
        <v>7100</v>
      </c>
      <c r="C36" s="14">
        <f t="shared" si="4"/>
        <v>95.81748735092879</v>
      </c>
      <c r="D36" s="14">
        <f t="shared" si="0"/>
        <v>111.0161232755589</v>
      </c>
      <c r="E36" s="14">
        <f t="shared" si="1"/>
        <v>130.59568646348814</v>
      </c>
      <c r="F36" s="14">
        <f t="shared" si="2"/>
        <v>153.30797976148608</v>
      </c>
      <c r="AF36" s="6" t="s">
        <v>7</v>
      </c>
      <c r="AG36" s="9">
        <f t="shared" si="5"/>
        <v>1.6</v>
      </c>
    </row>
    <row r="37" spans="2:33" ht="12">
      <c r="B37" s="3">
        <f t="shared" si="3"/>
        <v>7200</v>
      </c>
      <c r="C37" s="14">
        <f t="shared" si="4"/>
        <v>97.16702942629398</v>
      </c>
      <c r="D37" s="14">
        <f t="shared" si="0"/>
        <v>112.57973064563718</v>
      </c>
      <c r="E37" s="14">
        <f t="shared" si="1"/>
        <v>132.43506232917107</v>
      </c>
      <c r="F37" s="14">
        <f t="shared" si="2"/>
        <v>155.4672470820704</v>
      </c>
      <c r="AF37" s="6" t="s">
        <v>27</v>
      </c>
      <c r="AG37" s="9">
        <f t="shared" si="5"/>
        <v>1.55</v>
      </c>
    </row>
    <row r="38" spans="2:33" ht="12">
      <c r="B38" s="3">
        <f t="shared" si="3"/>
        <v>7300</v>
      </c>
      <c r="C38" s="14">
        <f t="shared" si="4"/>
        <v>98.51657150165917</v>
      </c>
      <c r="D38" s="14">
        <f t="shared" si="0"/>
        <v>114.14333801571549</v>
      </c>
      <c r="E38" s="14">
        <f t="shared" si="1"/>
        <v>134.27443819485399</v>
      </c>
      <c r="F38" s="14">
        <f t="shared" si="2"/>
        <v>157.62651440265472</v>
      </c>
      <c r="AF38" s="6" t="s">
        <v>28</v>
      </c>
      <c r="AG38" s="9">
        <f t="shared" si="5"/>
        <v>1.5</v>
      </c>
    </row>
    <row r="39" spans="2:33" ht="12">
      <c r="B39" s="3">
        <f t="shared" si="3"/>
        <v>7400</v>
      </c>
      <c r="C39" s="14">
        <f t="shared" si="4"/>
        <v>99.86611357702436</v>
      </c>
      <c r="D39" s="14">
        <f t="shared" si="0"/>
        <v>115.70694538579377</v>
      </c>
      <c r="E39" s="14">
        <f t="shared" si="1"/>
        <v>136.11381406053692</v>
      </c>
      <c r="F39" s="14">
        <f t="shared" si="2"/>
        <v>159.785781723239</v>
      </c>
      <c r="AF39" s="6" t="s">
        <v>29</v>
      </c>
      <c r="AG39" s="9">
        <f t="shared" si="5"/>
        <v>1.4761904761904763</v>
      </c>
    </row>
    <row r="40" spans="2:33" ht="12">
      <c r="B40" s="3">
        <f t="shared" si="3"/>
        <v>7500</v>
      </c>
      <c r="C40" s="14">
        <f t="shared" si="4"/>
        <v>101.21565565238957</v>
      </c>
      <c r="D40" s="14">
        <f t="shared" si="0"/>
        <v>117.27055275587207</v>
      </c>
      <c r="E40" s="14">
        <f t="shared" si="1"/>
        <v>137.95318992621986</v>
      </c>
      <c r="F40" s="14">
        <f t="shared" si="2"/>
        <v>161.94504904382333</v>
      </c>
      <c r="AF40" s="6" t="s">
        <v>30</v>
      </c>
      <c r="AG40" s="9">
        <f t="shared" si="5"/>
        <v>1.4285714285714286</v>
      </c>
    </row>
    <row r="41" spans="2:33" ht="12">
      <c r="B41" s="3">
        <f t="shared" si="3"/>
        <v>7600</v>
      </c>
      <c r="C41" s="14">
        <f t="shared" si="4"/>
        <v>102.56519772775476</v>
      </c>
      <c r="D41" s="14">
        <f t="shared" si="0"/>
        <v>118.83416012595036</v>
      </c>
      <c r="E41" s="14">
        <f t="shared" si="1"/>
        <v>139.7925657919028</v>
      </c>
      <c r="F41" s="14">
        <f t="shared" si="2"/>
        <v>164.10431636440765</v>
      </c>
      <c r="AF41" s="6" t="s">
        <v>31</v>
      </c>
      <c r="AG41" s="9">
        <f t="shared" si="5"/>
        <v>1.380952380952381</v>
      </c>
    </row>
    <row r="42" spans="2:33" ht="12">
      <c r="B42" s="3">
        <f t="shared" si="3"/>
        <v>7700</v>
      </c>
      <c r="C42" s="14">
        <f t="shared" si="4"/>
        <v>103.91473980311996</v>
      </c>
      <c r="D42" s="14">
        <f t="shared" si="0"/>
        <v>120.39776749602866</v>
      </c>
      <c r="E42" s="14">
        <f t="shared" si="1"/>
        <v>141.6319416575857</v>
      </c>
      <c r="F42" s="14">
        <f t="shared" si="2"/>
        <v>166.26358368499194</v>
      </c>
      <c r="AF42" s="6" t="s">
        <v>48</v>
      </c>
      <c r="AG42" s="9">
        <f t="shared" si="5"/>
        <v>1.4090909090909092</v>
      </c>
    </row>
    <row r="43" spans="2:33" ht="12">
      <c r="B43" s="3">
        <f t="shared" si="3"/>
        <v>7800</v>
      </c>
      <c r="C43" s="14">
        <f t="shared" si="4"/>
        <v>105.26428187848515</v>
      </c>
      <c r="D43" s="14">
        <f t="shared" si="0"/>
        <v>121.96137486610695</v>
      </c>
      <c r="E43" s="14">
        <f t="shared" si="1"/>
        <v>143.47131752326865</v>
      </c>
      <c r="F43" s="14">
        <f t="shared" si="2"/>
        <v>168.42285100557626</v>
      </c>
      <c r="AF43" s="6" t="s">
        <v>32</v>
      </c>
      <c r="AG43" s="9">
        <f t="shared" si="5"/>
        <v>1.3181818181818181</v>
      </c>
    </row>
    <row r="44" spans="2:33" ht="12">
      <c r="B44" s="3">
        <f>B43+100</f>
        <v>7900</v>
      </c>
      <c r="C44" s="14">
        <f t="shared" si="4"/>
        <v>106.61382395385034</v>
      </c>
      <c r="D44" s="14">
        <f t="shared" si="0"/>
        <v>123.52498223618525</v>
      </c>
      <c r="E44" s="14">
        <f t="shared" si="1"/>
        <v>145.3106933889516</v>
      </c>
      <c r="F44" s="14">
        <f t="shared" si="2"/>
        <v>170.58211832616058</v>
      </c>
      <c r="AF44" s="6" t="s">
        <v>8</v>
      </c>
      <c r="AG44" s="9">
        <f t="shared" si="5"/>
        <v>1.2727272727272727</v>
      </c>
    </row>
    <row r="45" spans="2:33" ht="12">
      <c r="B45" s="3">
        <f>B44+100</f>
        <v>8000</v>
      </c>
      <c r="C45" s="14">
        <f t="shared" si="4"/>
        <v>107.96336602921554</v>
      </c>
      <c r="D45" s="14">
        <f t="shared" si="0"/>
        <v>125.08858960626354</v>
      </c>
      <c r="E45" s="14">
        <f t="shared" si="1"/>
        <v>147.1500692546345</v>
      </c>
      <c r="F45" s="14">
        <f t="shared" si="2"/>
        <v>172.74138564674487</v>
      </c>
      <c r="AF45" s="6" t="s">
        <v>33</v>
      </c>
      <c r="AG45" s="9">
        <f t="shared" si="5"/>
        <v>1.2608695652173914</v>
      </c>
    </row>
    <row r="46" spans="32:33" ht="12">
      <c r="AF46" s="6" t="s">
        <v>34</v>
      </c>
      <c r="AG46" s="9">
        <f t="shared" si="5"/>
        <v>1.2173913043478262</v>
      </c>
    </row>
    <row r="47" spans="32:33" ht="12">
      <c r="AF47" s="6" t="s">
        <v>35</v>
      </c>
      <c r="AG47" s="9">
        <f t="shared" si="5"/>
        <v>1.1904761904761905</v>
      </c>
    </row>
    <row r="48" spans="32:33" ht="12">
      <c r="AF48" s="6" t="s">
        <v>36</v>
      </c>
      <c r="AG48" s="9">
        <f t="shared" si="5"/>
        <v>1.173913043478261</v>
      </c>
    </row>
    <row r="49" spans="32:33" ht="12">
      <c r="AF49" s="7" t="s">
        <v>37</v>
      </c>
      <c r="AG49" s="9">
        <f t="shared" si="5"/>
        <v>1.1666666666666667</v>
      </c>
    </row>
    <row r="50" spans="32:33" ht="12">
      <c r="AF50" s="6" t="s">
        <v>38</v>
      </c>
      <c r="AG50" s="9">
        <f t="shared" si="5"/>
        <v>1.1428571428571428</v>
      </c>
    </row>
    <row r="51" spans="3:33" ht="12">
      <c r="C51" t="s">
        <v>51</v>
      </c>
      <c r="AF51" s="8" t="s">
        <v>39</v>
      </c>
      <c r="AG51" s="9">
        <f t="shared" si="5"/>
        <v>1.125</v>
      </c>
    </row>
    <row r="52" spans="3:33" ht="12">
      <c r="C52" t="s">
        <v>49</v>
      </c>
      <c r="AF52" s="8" t="s">
        <v>40</v>
      </c>
      <c r="AG52" s="9">
        <f t="shared" si="5"/>
        <v>1.0833333333333333</v>
      </c>
    </row>
    <row r="53" spans="3:33" ht="12">
      <c r="C53" t="s">
        <v>50</v>
      </c>
      <c r="AF53" s="7" t="s">
        <v>41</v>
      </c>
      <c r="AG53" s="9">
        <f t="shared" si="5"/>
        <v>1.08</v>
      </c>
    </row>
    <row r="54" spans="32:33" ht="12">
      <c r="AF54" s="7" t="s">
        <v>42</v>
      </c>
      <c r="AG54" s="9">
        <f t="shared" si="5"/>
        <v>1.04</v>
      </c>
    </row>
    <row r="55" spans="32:33" ht="12">
      <c r="AF55" s="7" t="s">
        <v>43</v>
      </c>
      <c r="AG55" s="9">
        <f t="shared" si="5"/>
        <v>1</v>
      </c>
    </row>
    <row r="56" spans="32:33" ht="12">
      <c r="AF56" s="7" t="s">
        <v>44</v>
      </c>
      <c r="AG56" s="9">
        <f t="shared" si="5"/>
        <v>0.9615384615384616</v>
      </c>
    </row>
    <row r="57" spans="32:33" ht="12">
      <c r="AF57" s="7" t="s">
        <v>45</v>
      </c>
      <c r="AG57" s="9">
        <f t="shared" si="5"/>
        <v>0.9259259259259259</v>
      </c>
    </row>
    <row r="58" spans="32:33" ht="12">
      <c r="AF58" s="7" t="s">
        <v>46</v>
      </c>
      <c r="AG58" s="9">
        <f t="shared" si="5"/>
        <v>0.8888888888888888</v>
      </c>
    </row>
  </sheetData>
  <printOptions/>
  <pageMargins left="0.75" right="0.75" top="1" bottom="1" header="0.5" footer="0.5"/>
  <pageSetup orientation="landscape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Keith Averill</cp:lastModifiedBy>
  <cp:lastPrinted>2018-08-24T22:00:30Z</cp:lastPrinted>
  <dcterms:created xsi:type="dcterms:W3CDTF">2000-07-04T20:09:38Z</dcterms:created>
  <dcterms:modified xsi:type="dcterms:W3CDTF">2018-08-24T22:14:38Z</dcterms:modified>
  <cp:category/>
  <cp:version/>
  <cp:contentType/>
  <cp:contentStatus/>
</cp:coreProperties>
</file>